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295" tabRatio="642" activeTab="0"/>
  </bookViews>
  <sheets>
    <sheet name="tab 2.17" sheetId="1" r:id="rId1"/>
  </sheets>
  <definedNames>
    <definedName name="_xlnm.Print_Area" localSheetId="0">'tab 2.17'!$A$1:$I$31</definedName>
  </definedNames>
  <calcPr fullCalcOnLoad="1"/>
</workbook>
</file>

<file path=xl/sharedStrings.xml><?xml version="1.0" encoding="utf-8"?>
<sst xmlns="http://schemas.openxmlformats.org/spreadsheetml/2006/main" count="38" uniqueCount="38">
  <si>
    <t>1980-81</t>
  </si>
  <si>
    <t>1990-91</t>
  </si>
  <si>
    <t>2001-02</t>
  </si>
  <si>
    <t>(BE)</t>
  </si>
  <si>
    <t>1. Gross traffic receipts</t>
  </si>
  <si>
    <t>2. Working expenses</t>
  </si>
  <si>
    <t>3. Net traffic receipts (1-2)</t>
  </si>
  <si>
    <t>4. Net miscellaneous receipts</t>
  </si>
  <si>
    <t>5. Net revenues (3+4)</t>
  </si>
  <si>
    <t>7. Surplus (+) or deficit (-)</t>
  </si>
  <si>
    <t>8. (i) Capital at charge</t>
  </si>
  <si>
    <t>Source : Ministry of Railways.</t>
  </si>
  <si>
    <t xml:space="preserve">   (ii) Investment from capital fund</t>
  </si>
  <si>
    <t xml:space="preserve">    (i) Passenger coaching</t>
  </si>
  <si>
    <t xml:space="preserve">    (ii) Other coaching</t>
  </si>
  <si>
    <t xml:space="preserve">    (iii) Goods</t>
  </si>
  <si>
    <t xml:space="preserve">    (iv) Other earnings</t>
  </si>
  <si>
    <t xml:space="preserve">    (v) Suspense account</t>
  </si>
  <si>
    <t xml:space="preserve">    (i) Ordinary working expenses</t>
  </si>
  <si>
    <t xml:space="preserve">    (ii) Appropriations to depreciation</t>
  </si>
  <si>
    <t xml:space="preserve">         reserve fund</t>
  </si>
  <si>
    <t xml:space="preserve">    (iii) Appropriation to pension fund</t>
  </si>
  <si>
    <t>2008-09</t>
  </si>
  <si>
    <t xml:space="preserve">6. Dividend </t>
  </si>
  <si>
    <t xml:space="preserve">   (i)Payable to general revenues</t>
  </si>
  <si>
    <t xml:space="preserve">   (iii) Total[(i)+(ii)]</t>
  </si>
  <si>
    <t>2009-10</t>
  </si>
  <si>
    <r>
      <t>(</t>
    </r>
    <r>
      <rPr>
        <sz val="10"/>
        <rFont val="Rupee Foradian"/>
        <family val="2"/>
      </rPr>
      <t>`</t>
    </r>
    <r>
      <rPr>
        <sz val="10"/>
        <rFont val="Book Antiqua"/>
        <family val="1"/>
      </rPr>
      <t xml:space="preserve"> crore)</t>
    </r>
  </si>
  <si>
    <t>2010-11</t>
  </si>
  <si>
    <t>2011-12</t>
  </si>
  <si>
    <t>2012-13</t>
  </si>
  <si>
    <t xml:space="preserve">   (ii) Payment of Deferred Dividend</t>
  </si>
  <si>
    <t xml:space="preserve">   (iii) Deferred dividend</t>
  </si>
  <si>
    <t xml:space="preserve">   (iv)Net dividend payable</t>
  </si>
  <si>
    <t>9. Item 5 as % of item 8(iii)</t>
  </si>
  <si>
    <t>10. Item 7 as % of item 8(iii)</t>
  </si>
  <si>
    <t>2.17 FINANCIAL PERFORMANCE OF INDIAN RAILWAYS</t>
  </si>
  <si>
    <t xml:space="preserve"> BE: Budget Estimates. </t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</si>
</sst>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\(0\)"/>
    <numFmt numFmtId="184" formatCode="0.00000000"/>
    <numFmt numFmtId="185" formatCode="0.0000000"/>
    <numFmt numFmtId="186" formatCode="0\)"/>
    <numFmt numFmtId="187" formatCode="0_)"/>
    <numFmt numFmtId="188" formatCode="0.0_)"/>
    <numFmt numFmtId="189" formatCode="0."/>
    <numFmt numFmtId="190" formatCode="0.000000_)"/>
    <numFmt numFmtId="191" formatCode="0.00_)"/>
    <numFmt numFmtId="192" formatCode="0.000_)"/>
    <numFmt numFmtId="193" formatCode="#,##0.0"/>
    <numFmt numFmtId="194" formatCode="0.00;[Red]0.00"/>
    <numFmt numFmtId="195" formatCode="0.0;[Red]0.0"/>
    <numFmt numFmtId="196" formatCode="0;[Red]0"/>
    <numFmt numFmtId="197" formatCode="0.000000000"/>
    <numFmt numFmtId="198" formatCode="0.0000000000"/>
    <numFmt numFmtId="199" formatCode="0.00000000000"/>
    <numFmt numFmtId="200" formatCode="0.00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Rupee Foradian"/>
      <family val="2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87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0" xfId="0" applyNumberFormat="1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/>
    </xf>
    <xf numFmtId="172" fontId="3" fillId="0" borderId="0" xfId="0" applyNumberFormat="1" applyFont="1" applyAlignment="1">
      <alignment horizontal="right"/>
    </xf>
    <xf numFmtId="172" fontId="3" fillId="0" borderId="12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1"/>
  <sheetViews>
    <sheetView tabSelected="1" view="pageBreakPreview" zoomScaleSheetLayoutView="100" zoomScalePageLayoutView="0" workbookViewId="0" topLeftCell="A10">
      <selection activeCell="G23" sqref="G23"/>
    </sheetView>
  </sheetViews>
  <sheetFormatPr defaultColWidth="9.140625" defaultRowHeight="12.75"/>
  <cols>
    <col min="1" max="1" width="33.7109375" style="1" customWidth="1"/>
    <col min="2" max="3" width="9.7109375" style="1" customWidth="1"/>
    <col min="4" max="4" width="9.421875" style="1" customWidth="1"/>
    <col min="5" max="7" width="10.421875" style="1" customWidth="1"/>
    <col min="8" max="8" width="9.00390625" style="1" customWidth="1"/>
    <col min="9" max="9" width="8.8515625" style="6" customWidth="1"/>
    <col min="10" max="16384" width="9.140625" style="1" customWidth="1"/>
  </cols>
  <sheetData>
    <row r="1" spans="1:9" ht="1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</row>
    <row r="2" spans="6:9" ht="15" customHeight="1">
      <c r="F2" s="8"/>
      <c r="G2" s="8" t="s">
        <v>27</v>
      </c>
      <c r="H2" s="2"/>
      <c r="I2" s="3"/>
    </row>
    <row r="3" spans="1:10" s="6" customFormat="1" ht="15" customHeight="1">
      <c r="A3" s="4"/>
      <c r="B3" s="5" t="s">
        <v>0</v>
      </c>
      <c r="C3" s="5" t="s">
        <v>1</v>
      </c>
      <c r="D3" s="5" t="s">
        <v>2</v>
      </c>
      <c r="E3" s="5" t="s">
        <v>22</v>
      </c>
      <c r="F3" s="5" t="s">
        <v>26</v>
      </c>
      <c r="G3" s="5" t="s">
        <v>28</v>
      </c>
      <c r="H3" s="5" t="s">
        <v>29</v>
      </c>
      <c r="I3" s="5" t="s">
        <v>30</v>
      </c>
      <c r="J3" s="3"/>
    </row>
    <row r="4" spans="1:10" s="6" customFormat="1" ht="15" customHeight="1">
      <c r="A4" s="10"/>
      <c r="B4" s="11"/>
      <c r="C4" s="11"/>
      <c r="D4" s="11"/>
      <c r="E4" s="11"/>
      <c r="F4" s="11"/>
      <c r="G4" s="11"/>
      <c r="H4" s="11"/>
      <c r="I4" s="11" t="s">
        <v>3</v>
      </c>
      <c r="J4" s="3"/>
    </row>
    <row r="5" spans="1:10" s="6" customFormat="1" ht="15" customHeight="1">
      <c r="A5" s="7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3"/>
    </row>
    <row r="6" spans="1:10" ht="15" customHeight="1">
      <c r="A6" s="1" t="s">
        <v>4</v>
      </c>
      <c r="B6" s="9">
        <f aca="true" t="shared" si="0" ref="B6:I6">SUM(B7:B11)</f>
        <v>2624</v>
      </c>
      <c r="C6" s="9">
        <f t="shared" si="0"/>
        <v>12096</v>
      </c>
      <c r="D6" s="9">
        <f t="shared" si="0"/>
        <v>37837</v>
      </c>
      <c r="E6" s="9">
        <f t="shared" si="0"/>
        <v>79862</v>
      </c>
      <c r="F6" s="9">
        <f t="shared" si="0"/>
        <v>86964</v>
      </c>
      <c r="G6" s="9">
        <f t="shared" si="0"/>
        <v>94536</v>
      </c>
      <c r="H6" s="9">
        <f t="shared" si="0"/>
        <v>104110.35999999999</v>
      </c>
      <c r="I6" s="9">
        <f t="shared" si="0"/>
        <v>132552</v>
      </c>
      <c r="J6" s="2"/>
    </row>
    <row r="7" spans="1:10" ht="15" customHeight="1">
      <c r="A7" s="1" t="s">
        <v>13</v>
      </c>
      <c r="B7" s="9">
        <v>827</v>
      </c>
      <c r="C7" s="9">
        <v>3147</v>
      </c>
      <c r="D7" s="9">
        <v>11197</v>
      </c>
      <c r="E7" s="9">
        <v>21931</v>
      </c>
      <c r="F7" s="9">
        <v>23488</v>
      </c>
      <c r="G7" s="15">
        <v>25793</v>
      </c>
      <c r="H7" s="9">
        <v>28246.43</v>
      </c>
      <c r="I7" s="9">
        <v>36073</v>
      </c>
      <c r="J7" s="2"/>
    </row>
    <row r="8" spans="1:10" ht="15" customHeight="1">
      <c r="A8" s="1" t="s">
        <v>14</v>
      </c>
      <c r="B8" s="9">
        <v>116</v>
      </c>
      <c r="C8" s="9">
        <v>336</v>
      </c>
      <c r="D8" s="9">
        <v>872</v>
      </c>
      <c r="E8" s="9">
        <v>1972</v>
      </c>
      <c r="F8" s="9">
        <v>2235</v>
      </c>
      <c r="G8" s="15">
        <v>2470</v>
      </c>
      <c r="H8" s="9">
        <v>2716.53</v>
      </c>
      <c r="I8" s="9">
        <v>2994</v>
      </c>
      <c r="J8" s="2"/>
    </row>
    <row r="9" spans="1:9" ht="15" customHeight="1">
      <c r="A9" s="1" t="s">
        <v>15</v>
      </c>
      <c r="B9" s="9">
        <v>1618</v>
      </c>
      <c r="C9" s="9">
        <v>8408</v>
      </c>
      <c r="D9" s="9">
        <v>24845</v>
      </c>
      <c r="E9" s="9">
        <v>53433</v>
      </c>
      <c r="F9" s="9">
        <v>58502</v>
      </c>
      <c r="G9" s="15">
        <v>62845</v>
      </c>
      <c r="H9" s="9">
        <v>69547.59</v>
      </c>
      <c r="I9" s="9">
        <v>89339</v>
      </c>
    </row>
    <row r="10" spans="1:9" ht="15" customHeight="1">
      <c r="A10" s="1" t="s">
        <v>16</v>
      </c>
      <c r="B10" s="9">
        <v>82</v>
      </c>
      <c r="C10" s="9">
        <v>242</v>
      </c>
      <c r="D10" s="9">
        <v>944</v>
      </c>
      <c r="E10" s="9">
        <v>2501</v>
      </c>
      <c r="F10" s="9">
        <v>2880</v>
      </c>
      <c r="G10" s="15">
        <v>3418</v>
      </c>
      <c r="H10" s="9">
        <v>3643</v>
      </c>
      <c r="I10" s="9">
        <v>4096</v>
      </c>
    </row>
    <row r="11" spans="1:9" ht="15" customHeight="1">
      <c r="A11" s="1" t="s">
        <v>17</v>
      </c>
      <c r="B11" s="9">
        <v>-19</v>
      </c>
      <c r="C11" s="9">
        <v>-37</v>
      </c>
      <c r="D11" s="9">
        <v>-21</v>
      </c>
      <c r="E11" s="9">
        <v>25</v>
      </c>
      <c r="F11" s="9">
        <v>-141</v>
      </c>
      <c r="G11" s="15">
        <v>10</v>
      </c>
      <c r="H11" s="9">
        <v>-43.19</v>
      </c>
      <c r="I11" s="9">
        <v>50</v>
      </c>
    </row>
    <row r="12" spans="1:9" ht="15" customHeight="1">
      <c r="A12" s="1" t="s">
        <v>5</v>
      </c>
      <c r="B12" s="9">
        <f>SUM(B13:B16)</f>
        <v>2537</v>
      </c>
      <c r="C12" s="9">
        <f>SUM(C13:C16)</f>
        <v>11154</v>
      </c>
      <c r="D12" s="9">
        <f aca="true" t="shared" si="1" ref="D12:I12">SUM(D13:D16)</f>
        <v>36293</v>
      </c>
      <c r="E12" s="9">
        <f t="shared" si="1"/>
        <v>71839</v>
      </c>
      <c r="F12" s="9">
        <f t="shared" si="1"/>
        <v>82915</v>
      </c>
      <c r="G12" s="9">
        <f t="shared" si="1"/>
        <v>89474</v>
      </c>
      <c r="H12" s="9">
        <f t="shared" si="1"/>
        <v>98667.41</v>
      </c>
      <c r="I12" s="9">
        <f t="shared" si="1"/>
        <v>112400</v>
      </c>
    </row>
    <row r="13" spans="1:9" ht="15" customHeight="1">
      <c r="A13" s="1" t="s">
        <v>18</v>
      </c>
      <c r="B13" s="9">
        <v>2233</v>
      </c>
      <c r="C13" s="9">
        <v>8234</v>
      </c>
      <c r="D13" s="9">
        <v>28703</v>
      </c>
      <c r="E13" s="9">
        <v>54349</v>
      </c>
      <c r="F13" s="9">
        <v>65810</v>
      </c>
      <c r="G13" s="15">
        <v>68139</v>
      </c>
      <c r="H13" s="9">
        <v>74537.41</v>
      </c>
      <c r="I13" s="9">
        <v>84400</v>
      </c>
    </row>
    <row r="14" spans="1:9" ht="15" customHeight="1">
      <c r="A14" s="1" t="s">
        <v>19</v>
      </c>
      <c r="B14" s="9">
        <v>220</v>
      </c>
      <c r="C14" s="9">
        <v>1950</v>
      </c>
      <c r="D14" s="9">
        <v>2000</v>
      </c>
      <c r="E14" s="9">
        <v>10490</v>
      </c>
      <c r="F14" s="9">
        <v>2187</v>
      </c>
      <c r="G14" s="15">
        <v>5515</v>
      </c>
      <c r="H14" s="9">
        <v>6520</v>
      </c>
      <c r="I14" s="9">
        <v>9500</v>
      </c>
    </row>
    <row r="15" spans="1:9" ht="15" customHeight="1">
      <c r="A15" s="1" t="s">
        <v>20</v>
      </c>
      <c r="B15" s="9"/>
      <c r="C15" s="9"/>
      <c r="D15" s="9"/>
      <c r="E15" s="9"/>
      <c r="F15" s="9"/>
      <c r="G15" s="15"/>
      <c r="H15" s="9"/>
      <c r="I15" s="9"/>
    </row>
    <row r="16" spans="1:9" ht="15" customHeight="1">
      <c r="A16" s="1" t="s">
        <v>21</v>
      </c>
      <c r="B16" s="9">
        <v>84</v>
      </c>
      <c r="C16" s="9">
        <v>970</v>
      </c>
      <c r="D16" s="9">
        <v>5590</v>
      </c>
      <c r="E16" s="9">
        <v>7000</v>
      </c>
      <c r="F16" s="9">
        <v>14918</v>
      </c>
      <c r="G16" s="15">
        <v>15820</v>
      </c>
      <c r="H16" s="9">
        <v>17610</v>
      </c>
      <c r="I16" s="9">
        <v>18500</v>
      </c>
    </row>
    <row r="17" spans="1:9" ht="15" customHeight="1">
      <c r="A17" s="1" t="s">
        <v>6</v>
      </c>
      <c r="B17" s="9">
        <f aca="true" t="shared" si="2" ref="B17:I17">+B6-B12</f>
        <v>87</v>
      </c>
      <c r="C17" s="9">
        <f t="shared" si="2"/>
        <v>942</v>
      </c>
      <c r="D17" s="9">
        <f t="shared" si="2"/>
        <v>1544</v>
      </c>
      <c r="E17" s="9">
        <f t="shared" si="2"/>
        <v>8023</v>
      </c>
      <c r="F17" s="9">
        <f t="shared" si="2"/>
        <v>4049</v>
      </c>
      <c r="G17" s="9">
        <f t="shared" si="2"/>
        <v>5062</v>
      </c>
      <c r="H17" s="9">
        <f t="shared" si="2"/>
        <v>5442.9499999999825</v>
      </c>
      <c r="I17" s="9">
        <f t="shared" si="2"/>
        <v>20152</v>
      </c>
    </row>
    <row r="18" spans="1:9" ht="15" customHeight="1">
      <c r="A18" s="1" t="s">
        <v>7</v>
      </c>
      <c r="B18" s="9">
        <v>40</v>
      </c>
      <c r="C18" s="9">
        <v>171</v>
      </c>
      <c r="D18" s="9">
        <v>793</v>
      </c>
      <c r="E18" s="9">
        <v>1152</v>
      </c>
      <c r="F18" s="9">
        <v>1495</v>
      </c>
      <c r="G18" s="15">
        <v>1285</v>
      </c>
      <c r="H18" s="9">
        <v>1338.65</v>
      </c>
      <c r="I18" s="9">
        <v>2081</v>
      </c>
    </row>
    <row r="19" spans="1:9" ht="15" customHeight="1">
      <c r="A19" s="1" t="s">
        <v>8</v>
      </c>
      <c r="B19" s="9">
        <f aca="true" t="shared" si="3" ref="B19:I19">+B17+B18</f>
        <v>127</v>
      </c>
      <c r="C19" s="9">
        <f t="shared" si="3"/>
        <v>1113</v>
      </c>
      <c r="D19" s="9">
        <f t="shared" si="3"/>
        <v>2337</v>
      </c>
      <c r="E19" s="9">
        <f t="shared" si="3"/>
        <v>9175</v>
      </c>
      <c r="F19" s="9">
        <f t="shared" si="3"/>
        <v>5544</v>
      </c>
      <c r="G19" s="9">
        <f t="shared" si="3"/>
        <v>6347</v>
      </c>
      <c r="H19" s="9">
        <f t="shared" si="3"/>
        <v>6781.599999999982</v>
      </c>
      <c r="I19" s="9">
        <f t="shared" si="3"/>
        <v>22233</v>
      </c>
    </row>
    <row r="20" spans="1:9" ht="15" customHeight="1">
      <c r="A20" s="1" t="s">
        <v>23</v>
      </c>
      <c r="B20" s="9"/>
      <c r="C20" s="9"/>
      <c r="D20" s="9"/>
      <c r="E20" s="9"/>
      <c r="F20" s="9"/>
      <c r="G20" s="15"/>
      <c r="H20" s="9"/>
      <c r="I20" s="9"/>
    </row>
    <row r="21" spans="1:9" ht="15" customHeight="1">
      <c r="A21" s="1" t="s">
        <v>24</v>
      </c>
      <c r="B21" s="9">
        <v>325</v>
      </c>
      <c r="C21" s="9">
        <v>938</v>
      </c>
      <c r="D21" s="9">
        <v>2337</v>
      </c>
      <c r="E21" s="9">
        <v>4718</v>
      </c>
      <c r="F21" s="9">
        <v>5543</v>
      </c>
      <c r="G21" s="15">
        <v>4941</v>
      </c>
      <c r="H21" s="9">
        <v>5656.03</v>
      </c>
      <c r="I21" s="9">
        <v>6676</v>
      </c>
    </row>
    <row r="22" spans="1:9" ht="15" customHeight="1">
      <c r="A22" s="1" t="s">
        <v>31</v>
      </c>
      <c r="B22" s="9"/>
      <c r="C22" s="9"/>
      <c r="D22" s="9"/>
      <c r="E22" s="9"/>
      <c r="F22" s="9"/>
      <c r="G22" s="15"/>
      <c r="H22" s="9"/>
      <c r="I22" s="9"/>
    </row>
    <row r="23" spans="1:9" ht="15" customHeight="1">
      <c r="A23" s="1" t="s">
        <v>32</v>
      </c>
      <c r="B23" s="9">
        <v>0</v>
      </c>
      <c r="C23" s="9">
        <v>0</v>
      </c>
      <c r="D23" s="9">
        <v>1000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ht="15" customHeight="1">
      <c r="A24" s="1" t="s">
        <v>33</v>
      </c>
      <c r="B24" s="9">
        <f>+B21-B23</f>
        <v>325</v>
      </c>
      <c r="C24" s="9">
        <f>+C21-C23</f>
        <v>938</v>
      </c>
      <c r="D24" s="9">
        <f aca="true" t="shared" si="4" ref="D24:I24">+D21-D23</f>
        <v>1337</v>
      </c>
      <c r="E24" s="9">
        <f t="shared" si="4"/>
        <v>4718</v>
      </c>
      <c r="F24" s="9">
        <f t="shared" si="4"/>
        <v>5543</v>
      </c>
      <c r="G24" s="9">
        <f t="shared" si="4"/>
        <v>4941</v>
      </c>
      <c r="H24" s="9">
        <f t="shared" si="4"/>
        <v>5656.03</v>
      </c>
      <c r="I24" s="9">
        <f t="shared" si="4"/>
        <v>6676</v>
      </c>
    </row>
    <row r="25" spans="1:9" ht="15" customHeight="1">
      <c r="A25" s="1" t="s">
        <v>9</v>
      </c>
      <c r="B25" s="9">
        <f aca="true" t="shared" si="5" ref="B25:I25">+B19-B24</f>
        <v>-198</v>
      </c>
      <c r="C25" s="9">
        <f t="shared" si="5"/>
        <v>175</v>
      </c>
      <c r="D25" s="9">
        <f t="shared" si="5"/>
        <v>1000</v>
      </c>
      <c r="E25" s="9">
        <f t="shared" si="5"/>
        <v>4457</v>
      </c>
      <c r="F25" s="9">
        <f t="shared" si="5"/>
        <v>1</v>
      </c>
      <c r="G25" s="9">
        <f t="shared" si="5"/>
        <v>1406</v>
      </c>
      <c r="H25" s="9">
        <f t="shared" si="5"/>
        <v>1125.5699999999824</v>
      </c>
      <c r="I25" s="9">
        <f t="shared" si="5"/>
        <v>15557</v>
      </c>
    </row>
    <row r="26" spans="1:9" ht="15" customHeight="1">
      <c r="A26" s="1" t="s">
        <v>10</v>
      </c>
      <c r="B26" s="9">
        <v>6096</v>
      </c>
      <c r="C26" s="9">
        <v>16126</v>
      </c>
      <c r="D26" s="9">
        <v>37757</v>
      </c>
      <c r="E26" s="9">
        <v>72238</v>
      </c>
      <c r="F26" s="9">
        <v>87655</v>
      </c>
      <c r="G26" s="15">
        <v>130540</v>
      </c>
      <c r="H26" s="9">
        <v>122772.04</v>
      </c>
      <c r="I26" s="9">
        <v>140852</v>
      </c>
    </row>
    <row r="27" spans="1:9" ht="15" customHeight="1">
      <c r="A27" s="1" t="s">
        <v>12</v>
      </c>
      <c r="B27" s="9">
        <v>0</v>
      </c>
      <c r="C27" s="9">
        <v>0</v>
      </c>
      <c r="D27" s="9">
        <v>10390</v>
      </c>
      <c r="E27" s="9">
        <v>32063</v>
      </c>
      <c r="F27" s="9">
        <v>35346</v>
      </c>
      <c r="G27" s="15">
        <v>38676</v>
      </c>
      <c r="H27" s="9">
        <v>38675.93</v>
      </c>
      <c r="I27" s="9">
        <v>43591</v>
      </c>
    </row>
    <row r="28" spans="1:9" ht="15" customHeight="1">
      <c r="A28" s="1" t="s">
        <v>25</v>
      </c>
      <c r="B28" s="9">
        <f aca="true" t="shared" si="6" ref="B28:I28">+B27+B26</f>
        <v>6096</v>
      </c>
      <c r="C28" s="9">
        <f t="shared" si="6"/>
        <v>16126</v>
      </c>
      <c r="D28" s="9">
        <f t="shared" si="6"/>
        <v>48147</v>
      </c>
      <c r="E28" s="9">
        <f t="shared" si="6"/>
        <v>104301</v>
      </c>
      <c r="F28" s="9">
        <f t="shared" si="6"/>
        <v>123001</v>
      </c>
      <c r="G28" s="9">
        <f t="shared" si="6"/>
        <v>169216</v>
      </c>
      <c r="H28" s="9">
        <f t="shared" si="6"/>
        <v>161447.97</v>
      </c>
      <c r="I28" s="9">
        <f t="shared" si="6"/>
        <v>184443</v>
      </c>
    </row>
    <row r="29" spans="1:9" ht="15" customHeight="1">
      <c r="A29" s="1" t="s">
        <v>34</v>
      </c>
      <c r="B29" s="13">
        <f>+B19/B26*100</f>
        <v>2.083333333333333</v>
      </c>
      <c r="C29" s="13">
        <f aca="true" t="shared" si="7" ref="C29:I29">+C19/C28*100</f>
        <v>6.901897556740668</v>
      </c>
      <c r="D29" s="13">
        <f t="shared" si="7"/>
        <v>4.853884977257151</v>
      </c>
      <c r="E29" s="13">
        <f>+E19/E28*100</f>
        <v>8.79665583263823</v>
      </c>
      <c r="F29" s="13">
        <f>+F19/F28*100</f>
        <v>4.5072804286144015</v>
      </c>
      <c r="G29" s="13">
        <f>+G19/G28*100</f>
        <v>3.7508273449319214</v>
      </c>
      <c r="H29" s="13">
        <f>+H19/H28*100</f>
        <v>4.200486385799699</v>
      </c>
      <c r="I29" s="13">
        <f t="shared" si="7"/>
        <v>12.05413054439583</v>
      </c>
    </row>
    <row r="30" spans="1:9" ht="15" customHeight="1">
      <c r="A30" s="8" t="s">
        <v>35</v>
      </c>
      <c r="B30" s="14">
        <f>+B25/B26*100</f>
        <v>-3.2480314960629917</v>
      </c>
      <c r="C30" s="14">
        <f aca="true" t="shared" si="8" ref="C30:I30">+C25/C28*100</f>
        <v>1.0852040183554508</v>
      </c>
      <c r="D30" s="14">
        <f t="shared" si="8"/>
        <v>2.0769726047313437</v>
      </c>
      <c r="E30" s="14">
        <f>+E25/E28*100</f>
        <v>4.273209269326276</v>
      </c>
      <c r="F30" s="14">
        <f>+F25/F28*100</f>
        <v>0.0008130015203128429</v>
      </c>
      <c r="G30" s="14">
        <f>+G25/G28*100</f>
        <v>0.8308906959152799</v>
      </c>
      <c r="H30" s="14">
        <f>+H25/H28*100</f>
        <v>0.69717197435185</v>
      </c>
      <c r="I30" s="14">
        <f t="shared" si="8"/>
        <v>8.43458412626123</v>
      </c>
    </row>
    <row r="31" spans="1:2" ht="15">
      <c r="A31" s="1" t="s">
        <v>11</v>
      </c>
      <c r="B31" s="1" t="s">
        <v>37</v>
      </c>
    </row>
  </sheetData>
  <sheetProtection/>
  <mergeCells count="1">
    <mergeCell ref="A1:I1"/>
  </mergeCells>
  <printOptions/>
  <pageMargins left="0.748031496062992" right="0.748031496062992" top="0.984251968503937" bottom="0.984251968503937" header="0.511811023622047" footer="0.511811023622047"/>
  <pageSetup horizontalDpi="600" verticalDpi="600" orientation="portrait" scale="73" r:id="rId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2013-02-21T10:19:50Z</cp:lastPrinted>
  <dcterms:created xsi:type="dcterms:W3CDTF">1996-10-14T23:33:28Z</dcterms:created>
  <dcterms:modified xsi:type="dcterms:W3CDTF">2013-02-26T11:17:21Z</dcterms:modified>
  <cp:category/>
  <cp:version/>
  <cp:contentType/>
  <cp:contentStatus/>
</cp:coreProperties>
</file>